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defaultThemeVersion="124226"/>
  <mc:AlternateContent xmlns:mc="http://schemas.openxmlformats.org/markup-compatibility/2006">
    <mc:Choice Requires="x15">
      <x15ac:absPath xmlns:x15ac="http://schemas.microsoft.com/office/spreadsheetml/2010/11/ac" url="\\ccfileserver1\departments\Public Works\ENVIRONMENTAL SERVICES\_Climate\_CAP implementation and monitoring\low-carbon concrete\Dublin collatoral\"/>
    </mc:Choice>
  </mc:AlternateContent>
  <xr:revisionPtr revIDLastSave="0" documentId="13_ncr:1_{5FBED16F-7F3B-4E6D-82A1-516476C37C35}" xr6:coauthVersionLast="47" xr6:coauthVersionMax="47" xr10:uidLastSave="{00000000-0000-0000-0000-000000000000}"/>
  <bookViews>
    <workbookView xWindow="-110" yWindow="-110" windowWidth="38620" windowHeight="21100" firstSheet="1" activeTab="1" xr2:uid="{00000000-000D-0000-FFFF-FFFF00000000}"/>
  </bookViews>
  <sheets>
    <sheet name="Sheet1" sheetId="2" state="hidden" r:id="rId1"/>
    <sheet name="Compliance Form Calculator" sheetId="1" r:id="rId2"/>
  </sheets>
  <definedNames>
    <definedName name="_xlnm.Print_Area" localSheetId="1">'Compliance Form Calculator'!$B$2:$J$40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1" l="1"/>
  <c r="H17" i="1"/>
  <c r="H18" i="1"/>
  <c r="H19" i="1"/>
  <c r="H20" i="1"/>
  <c r="H21" i="1"/>
  <c r="H22" i="1"/>
  <c r="H23" i="1"/>
  <c r="H24" i="1"/>
  <c r="H25" i="1"/>
  <c r="H26" i="1"/>
  <c r="H27" i="1"/>
  <c r="H28" i="1"/>
  <c r="H29" i="1"/>
  <c r="H30" i="1"/>
  <c r="H31" i="1"/>
  <c r="H32" i="1"/>
  <c r="H33" i="1"/>
  <c r="H34" i="1"/>
  <c r="H35" i="1"/>
  <c r="H36" i="1"/>
  <c r="F16" i="1"/>
  <c r="F17" i="1"/>
  <c r="F18" i="1"/>
  <c r="F19" i="1"/>
  <c r="F20" i="1"/>
  <c r="F21" i="1"/>
  <c r="F22" i="1"/>
  <c r="F23" i="1"/>
  <c r="F24" i="1"/>
  <c r="F25" i="1"/>
  <c r="F26" i="1"/>
  <c r="F27" i="1"/>
  <c r="F28" i="1"/>
  <c r="F29" i="1"/>
  <c r="F30" i="1"/>
  <c r="F31" i="1"/>
  <c r="F32" i="1"/>
  <c r="F33" i="1"/>
  <c r="F34" i="1"/>
  <c r="F35" i="1"/>
  <c r="F36" i="1"/>
  <c r="F15" i="1" l="1"/>
  <c r="F10" i="1" a="1"/>
  <c r="F10" i="1" s="1"/>
  <c r="F8" i="1"/>
  <c r="H15" i="1"/>
  <c r="G10" i="1" s="1" a="1"/>
  <c r="G10" i="1" s="1"/>
  <c r="H14" i="1"/>
  <c r="F14" i="1"/>
  <c r="I10" i="1" l="1"/>
  <c r="H10" i="1"/>
  <c r="G8" i="1"/>
  <c r="I8" i="1" s="1"/>
  <c r="H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<sst xmlns="http://schemas.openxmlformats.org/spreadsheetml/2006/main" count="61" uniqueCount="59">
  <si>
    <t>Cement and Embodied Carbon Limit Pathways</t>
  </si>
  <si>
    <r>
      <t>Minimum specified Compressive Strength f'</t>
    </r>
    <r>
      <rPr>
        <vertAlign val="subscript"/>
        <sz val="11"/>
        <color theme="1"/>
        <rFont val="Calibri"/>
        <family val="2"/>
        <scheme val="minor"/>
      </rPr>
      <t>c</t>
    </r>
    <r>
      <rPr>
        <sz val="10"/>
        <color rgb="FF000000"/>
        <rFont val="Times New Roman"/>
        <family val="1"/>
      </rPr>
      <t>, psi</t>
    </r>
  </si>
  <si>
    <t>Cement Limts</t>
  </si>
  <si>
    <t>Embodied Carbon Limit</t>
  </si>
  <si>
    <r>
      <t>Maximum Ordinary Portland Cement, lbs/yd</t>
    </r>
    <r>
      <rPr>
        <vertAlign val="superscript"/>
        <sz val="11"/>
        <color theme="1"/>
        <rFont val="Calibri"/>
        <family val="2"/>
        <scheme val="minor"/>
      </rPr>
      <t>3</t>
    </r>
  </si>
  <si>
    <r>
      <t>Maximum Embodied Carbon kg CO</t>
    </r>
    <r>
      <rPr>
        <vertAlign val="subscript"/>
        <sz val="11"/>
        <color theme="1"/>
        <rFont val="Calibri"/>
        <family val="2"/>
        <scheme val="minor"/>
      </rPr>
      <t>2</t>
    </r>
    <r>
      <rPr>
        <sz val="10"/>
        <color rgb="FF000000"/>
        <rFont val="Times New Roman"/>
        <family val="1"/>
      </rPr>
      <t>/m</t>
    </r>
    <r>
      <rPr>
        <vertAlign val="superscript"/>
        <sz val="11"/>
        <color theme="1"/>
        <rFont val="Calibri"/>
        <family val="2"/>
        <scheme val="minor"/>
      </rPr>
      <t>3</t>
    </r>
    <r>
      <rPr>
        <sz val="10"/>
        <color rgb="FF000000"/>
        <rFont val="Times New Roman"/>
        <family val="1"/>
      </rPr>
      <t>, per EPD</t>
    </r>
  </si>
  <si>
    <t>up to 2500</t>
  </si>
  <si>
    <t>7001 and higher</t>
  </si>
  <si>
    <t>up to 3000 Light Weight</t>
  </si>
  <si>
    <t>4000 Light Weight</t>
  </si>
  <si>
    <t>5000 light weight</t>
  </si>
  <si>
    <t xml:space="preserve">Allowable Cement </t>
  </si>
  <si>
    <t>ex. 395</t>
  </si>
  <si>
    <t>Embodied Carbon</t>
  </si>
  <si>
    <t>Quantity of mix</t>
  </si>
  <si>
    <t>High Early Strength</t>
  </si>
  <si>
    <t>Yes/no</t>
  </si>
  <si>
    <t>Yes</t>
  </si>
  <si>
    <t>No</t>
  </si>
  <si>
    <t>Mix Compliance</t>
  </si>
  <si>
    <t>Compliant with Portand Cement Limits</t>
  </si>
  <si>
    <t>Compliant with Embodied Carbon Limits</t>
  </si>
  <si>
    <t>Date:</t>
  </si>
  <si>
    <t>Design Professional: Low Carbon Concrete Compliance Form</t>
  </si>
  <si>
    <t>1) Provide Date, Company Information, and Signature</t>
  </si>
  <si>
    <t>Company Name:</t>
  </si>
  <si>
    <t>Print Name:</t>
  </si>
  <si>
    <t>Signature:</t>
  </si>
  <si>
    <t>Key</t>
  </si>
  <si>
    <t>Tool Auto Calculates</t>
  </si>
  <si>
    <t>Sidewalk</t>
  </si>
  <si>
    <t>ex. 210</t>
  </si>
  <si>
    <t>2) Indicate if EPDs are available with submission</t>
  </si>
  <si>
    <t>Applicant to fill out</t>
  </si>
  <si>
    <t>Excess Portand Cement (lbs)</t>
  </si>
  <si>
    <t>Applicant to select from drop down</t>
  </si>
  <si>
    <r>
      <rPr>
        <b/>
        <sz val="14"/>
        <color rgb="FFFFFFFF"/>
        <rFont val="Arial"/>
        <family val="2"/>
      </rPr>
      <t>STEPS</t>
    </r>
  </si>
  <si>
    <r>
      <t>Total Ordinary Portland Cement, lbs/yd</t>
    </r>
    <r>
      <rPr>
        <vertAlign val="superscript"/>
        <sz val="14"/>
        <color theme="0"/>
        <rFont val="Arial"/>
        <family val="2"/>
      </rPr>
      <t>3</t>
    </r>
  </si>
  <si>
    <r>
      <t>Total Allowable Ordinary Portland Cement, lbs/yd</t>
    </r>
    <r>
      <rPr>
        <vertAlign val="superscript"/>
        <sz val="14"/>
        <color theme="0"/>
        <rFont val="Arial"/>
        <family val="2"/>
      </rPr>
      <t>3</t>
    </r>
  </si>
  <si>
    <r>
      <t>Total Embodied Carbon kg CO</t>
    </r>
    <r>
      <rPr>
        <vertAlign val="subscript"/>
        <sz val="14"/>
        <color theme="0"/>
        <rFont val="Arial"/>
        <family val="2"/>
      </rPr>
      <t>2</t>
    </r>
    <r>
      <rPr>
        <sz val="14"/>
        <color theme="0"/>
        <rFont val="Arial"/>
        <family val="2"/>
      </rPr>
      <t>/m</t>
    </r>
    <r>
      <rPr>
        <vertAlign val="superscript"/>
        <sz val="14"/>
        <color theme="0"/>
        <rFont val="Arial"/>
        <family val="2"/>
      </rPr>
      <t>3</t>
    </r>
    <r>
      <rPr>
        <sz val="14"/>
        <color theme="0"/>
        <rFont val="Arial"/>
        <family val="2"/>
      </rPr>
      <t>, per EPD</t>
    </r>
  </si>
  <si>
    <r>
      <t>Total Allowable Embodied Carbon kg CO</t>
    </r>
    <r>
      <rPr>
        <vertAlign val="subscript"/>
        <sz val="14"/>
        <color theme="0"/>
        <rFont val="Arial"/>
        <family val="2"/>
      </rPr>
      <t>2</t>
    </r>
    <r>
      <rPr>
        <sz val="14"/>
        <color theme="0"/>
        <rFont val="Arial"/>
        <family val="2"/>
      </rPr>
      <t>/m</t>
    </r>
    <r>
      <rPr>
        <vertAlign val="superscript"/>
        <sz val="14"/>
        <color theme="0"/>
        <rFont val="Arial"/>
        <family val="2"/>
      </rPr>
      <t>3</t>
    </r>
    <r>
      <rPr>
        <sz val="14"/>
        <color theme="0"/>
        <rFont val="Arial"/>
        <family val="2"/>
      </rPr>
      <t>, per EPD</t>
    </r>
  </si>
  <si>
    <r>
      <t>Excess Embodied Carbon (metric tons CO</t>
    </r>
    <r>
      <rPr>
        <vertAlign val="subscript"/>
        <sz val="14"/>
        <color theme="0"/>
        <rFont val="Arial"/>
        <family val="2"/>
      </rPr>
      <t>2</t>
    </r>
    <r>
      <rPr>
        <sz val="14"/>
        <color theme="0"/>
        <rFont val="Arial"/>
        <family val="2"/>
      </rPr>
      <t>)</t>
    </r>
  </si>
  <si>
    <r>
      <rPr>
        <b/>
        <sz val="14"/>
        <color rgb="FFFFFFFF"/>
        <rFont val="Arial"/>
        <family val="2"/>
      </rPr>
      <t>Specified Strength</t>
    </r>
  </si>
  <si>
    <r>
      <rPr>
        <sz val="14"/>
        <color rgb="FFFFFFFF"/>
        <rFont val="Arial"/>
        <family val="2"/>
      </rPr>
      <t>(psi)</t>
    </r>
  </si>
  <si>
    <r>
      <t>yd</t>
    </r>
    <r>
      <rPr>
        <vertAlign val="superscript"/>
        <sz val="14"/>
        <color theme="0"/>
        <rFont val="Arial"/>
        <family val="2"/>
      </rPr>
      <t>3</t>
    </r>
  </si>
  <si>
    <r>
      <t>Maximum Ordinary Portland Cement, lbs/yd</t>
    </r>
    <r>
      <rPr>
        <vertAlign val="superscript"/>
        <sz val="14"/>
        <color theme="0"/>
        <rFont val="Arial"/>
        <family val="2"/>
      </rPr>
      <t>3</t>
    </r>
  </si>
  <si>
    <r>
      <t>Embodied Carbon in mix per EPD (kg CO</t>
    </r>
    <r>
      <rPr>
        <vertAlign val="subscript"/>
        <sz val="14"/>
        <color theme="0"/>
        <rFont val="Arial"/>
        <family val="2"/>
      </rPr>
      <t>2</t>
    </r>
    <r>
      <rPr>
        <sz val="14"/>
        <color theme="0"/>
        <rFont val="Arial"/>
        <family val="2"/>
      </rPr>
      <t>/m</t>
    </r>
    <r>
      <rPr>
        <vertAlign val="superscript"/>
        <sz val="14"/>
        <color theme="0"/>
        <rFont val="Arial"/>
        <family val="2"/>
      </rPr>
      <t>3)</t>
    </r>
  </si>
  <si>
    <r>
      <t xml:space="preserve">Comments and Notes: </t>
    </r>
    <r>
      <rPr>
        <b/>
        <u/>
        <sz val="14"/>
        <rFont val="Arial"/>
        <family val="2"/>
      </rPr>
      <t>                                                                                                                                                                                 </t>
    </r>
  </si>
  <si>
    <r>
      <t>Maximum Embodied Carbon kg CO</t>
    </r>
    <r>
      <rPr>
        <vertAlign val="subscript"/>
        <sz val="14"/>
        <color theme="0"/>
        <rFont val="Arial"/>
        <family val="2"/>
      </rPr>
      <t>2</t>
    </r>
    <r>
      <rPr>
        <sz val="14"/>
        <color theme="0"/>
        <rFont val="Arial"/>
        <family val="2"/>
      </rPr>
      <t>/m</t>
    </r>
    <r>
      <rPr>
        <vertAlign val="superscript"/>
        <sz val="14"/>
        <color theme="0"/>
        <rFont val="Arial"/>
        <family val="2"/>
      </rPr>
      <t>3</t>
    </r>
  </si>
  <si>
    <t>Project Address                                                                                                                          </t>
  </si>
  <si>
    <t>Project Name                                                                                                                                                          </t>
  </si>
  <si>
    <r>
      <t>Cement content in mix per EPD (lbs/yd</t>
    </r>
    <r>
      <rPr>
        <vertAlign val="superscript"/>
        <sz val="14"/>
        <color rgb="FFFFFFFF"/>
        <rFont val="Arial"/>
        <family val="2"/>
      </rPr>
      <t>3</t>
    </r>
    <r>
      <rPr>
        <sz val="14"/>
        <color rgb="FFFFFFFF"/>
        <rFont val="Arial"/>
        <family val="2"/>
      </rPr>
      <t>)</t>
    </r>
  </si>
  <si>
    <t>3) Provide information for all unique concrete mix designs used on the project. For each unique mix, input a brief description of the application and the volume to be used. Select the specified strength and indicate if a mix is a high early strength mix using the drop down. Then input the cement content and embodied carbon content from the EPD and batch mix documets. If this form is being submitted without an EPD, you may leave the cement content and embodied carbon sections blank.  Check that units used match units in columns.
4) Provide this compliance form with the structural plans. A licensed professional or the responsible applicant MUST ensure the mix design complies.</t>
  </si>
  <si>
    <t>THE DESIGN PROFESSIONAL OR RESPONSIBLE APPLICANT ON THE DESIGN TEAM SHALL COMPLETE AND SUBMIT TO THE BUILDING DIVISION.</t>
  </si>
  <si>
    <t>Has Concrete Supplier been Secured and are EPDs Available?</t>
  </si>
  <si>
    <t>If No, fill out applications and specified strength for each required mix to determine maximum allowable Portland cement content or embodied carbon for the project.  Submitting this form without EPDs will require a revised form to be submitted with EPDs before concrete can be poured.  Signing this form without EPDs certifies that the future concrete to poured for this project will be within maximum limits.</t>
  </si>
  <si>
    <t xml:space="preserve">If Yes, fill out applications and specified strength for each required mix to determine maximum allowable Portland cement content and embodied carbon for the project. Include the cement content and emboded carbon of each unique mix per the EPD. Include EPDs and/or batch mixes to verfy cement content and emboded carbon.  </t>
  </si>
  <si>
    <r>
      <rPr>
        <b/>
        <sz val="14"/>
        <color rgb="FFFFFFFF"/>
        <rFont val="Arial"/>
        <family val="2"/>
      </rPr>
      <t xml:space="preserve">Application
</t>
    </r>
    <r>
      <rPr>
        <sz val="14"/>
        <color rgb="FFFFFFFF"/>
        <rFont val="Arial"/>
        <family val="2"/>
      </rPr>
      <t>(e.g,. foundation, slab, sidewalks, etc.)</t>
    </r>
  </si>
  <si>
    <t>v4 Last Updated 12/10/2024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</si>
</sst>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0"/>
      <color rgb="FF000000"/>
      <name val="Times New Roman"/>
      <charset val="204"/>
    </font>
    <font>
      <sz val="10"/>
      <color rgb="FF000000"/>
      <name val="Times New Roman"/>
      <family val="1"/>
    </font>
    <font>
      <vertAlign val="subscript"/>
      <sz val="11"/>
      <color theme="1"/>
      <name val="Calibri"/>
      <family val="2"/>
      <scheme val="minor"/>
    </font>
    <font>
      <vertAlign val="superscript"/>
      <sz val="11"/>
      <color theme="1"/>
      <name val="Calibri"/>
      <family val="2"/>
      <scheme val="minor"/>
    </font>
    <font>
      <sz val="14"/>
      <color rgb="FF000000"/>
      <name val="Times New Roman"/>
      <family val="1"/>
    </font>
    <font>
      <b/>
      <sz val="14"/>
      <name val="Arial"/>
      <family val="2"/>
    </font>
    <font>
      <sz val="14"/>
      <color rgb="FF000000"/>
      <name val="Arial"/>
      <family val="2"/>
    </font>
    <font>
      <sz val="14"/>
      <name val="Arial"/>
      <family val="2"/>
    </font>
    <font>
      <b/>
      <sz val="14"/>
      <color rgb="FFFFFFFF"/>
      <name val="Arial"/>
      <family val="2"/>
    </font>
    <font>
      <b/>
      <sz val="14"/>
      <color theme="0"/>
      <name val="Arial"/>
      <family val="2"/>
    </font>
    <font>
      <sz val="14"/>
      <color theme="0"/>
      <name val="Arial"/>
      <family val="2"/>
    </font>
    <font>
      <vertAlign val="superscript"/>
      <sz val="14"/>
      <color theme="0"/>
      <name val="Arial"/>
      <family val="2"/>
    </font>
    <font>
      <vertAlign val="subscript"/>
      <sz val="14"/>
      <color theme="0"/>
      <name val="Arial"/>
      <family val="2"/>
    </font>
    <font>
      <sz val="14"/>
      <color rgb="FFFFFFFF"/>
      <name val="Arial"/>
      <family val="2"/>
    </font>
    <font>
      <i/>
      <sz val="14"/>
      <color rgb="FFFF0000"/>
      <name val="Arial"/>
      <family val="2"/>
    </font>
    <font>
      <sz val="14"/>
      <color rgb="FFFF0000"/>
      <name val="Arial"/>
      <family val="2"/>
    </font>
    <font>
      <i/>
      <sz val="14"/>
      <color rgb="FF404040"/>
      <name val="Arial"/>
      <family val="2"/>
    </font>
    <font>
      <b/>
      <u/>
      <sz val="14"/>
      <name val="Arial"/>
      <family val="2"/>
    </font>
    <font>
      <vertAlign val="superscript"/>
      <sz val="14"/>
      <color rgb="FFFFFFFF"/>
      <name val="Arial"/>
      <family val="2"/>
    </font>
  </fonts>
  <fills count="7">
    <fill>
      <patternFill patternType="none"/>
    </fill>
    <fill>
      <patternFill patternType="gray125"/>
    </fill>
    <fill>
      <patternFill patternType="solid">
        <fgColor rgb="FF404040"/>
      </patternFill>
    </fill>
    <fill>
      <patternFill patternType="solid">
        <fgColor theme="0" tint="-0.14999847407452621"/>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9" tint="0.59999389629810485"/>
        <bgColor indexed="64"/>
      </patternFill>
    </fill>
  </fills>
  <borders count="23">
    <border>
      <left/>
      <right/>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rgb="FFFFFFFF"/>
      </left>
      <right/>
      <top style="thin">
        <color theme="0"/>
      </top>
      <bottom style="thin">
        <color rgb="FFFFFFFF"/>
      </bottom>
      <diagonal/>
    </border>
    <border>
      <left/>
      <right/>
      <top style="thin">
        <color rgb="FFFFFFFF"/>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rgb="FFFFFFFF"/>
      </bottom>
      <diagonal/>
    </border>
    <border>
      <left style="thin">
        <color theme="0"/>
      </left>
      <right/>
      <top style="thin">
        <color rgb="FFFFFFFF"/>
      </top>
      <bottom style="thin">
        <color theme="0"/>
      </bottom>
      <diagonal/>
    </border>
    <border>
      <left style="thin">
        <color theme="0"/>
      </left>
      <right style="thin">
        <color theme="0"/>
      </right>
      <top style="thin">
        <color rgb="FFFFFFFF"/>
      </top>
      <bottom style="thin">
        <color theme="0"/>
      </bottom>
      <diagonal/>
    </border>
    <border>
      <left style="thin">
        <color theme="0"/>
      </left>
      <right style="thin">
        <color rgb="FFFFFFFF"/>
      </right>
      <top style="thin">
        <color theme="0"/>
      </top>
      <bottom style="thin">
        <color rgb="FFFFFFFF"/>
      </bottom>
      <diagonal/>
    </border>
    <border>
      <left style="thin">
        <color indexed="64"/>
      </left>
      <right/>
      <top/>
      <bottom style="thin">
        <color indexed="64"/>
      </bottom>
      <diagonal/>
    </border>
    <border>
      <left/>
      <right/>
      <top/>
      <bottom style="thin">
        <color indexed="64"/>
      </bottom>
      <diagonal/>
    </border>
    <border>
      <left/>
      <right/>
      <top/>
      <bottom style="thin">
        <color rgb="FFFFFFFF"/>
      </bottom>
      <diagonal/>
    </border>
    <border>
      <left style="thin">
        <color theme="0"/>
      </left>
      <right/>
      <top/>
      <bottom style="thin">
        <color rgb="FFFFFFFF"/>
      </bottom>
      <diagonal/>
    </border>
    <border>
      <left style="thin">
        <color rgb="FF000000"/>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rgb="FF000000"/>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8">
    <xf numFmtId="0" fontId="0" fillId="0" borderId="0" xfId="0" applyAlignment="1">
      <alignment horizontal="left" vertical="top"/>
    </xf>
    <xf numFmtId="0" fontId="0" fillId="0" borderId="0" xfId="0"/>
    <xf numFmtId="0" fontId="0" fillId="0" borderId="0" xfId="0" applyAlignment="1">
      <alignment wrapText="1"/>
    </xf>
    <xf numFmtId="0" fontId="1" fillId="0" borderId="0" xfId="0" applyFont="1" applyAlignment="1">
      <alignment horizontal="left" vertical="top"/>
    </xf>
    <xf numFmtId="0" fontId="4" fillId="0" borderId="0" xfId="0" applyFont="1" applyAlignment="1" applyProtection="1">
      <alignment horizontal="left" vertical="top"/>
      <protection hidden="1"/>
    </xf>
    <xf numFmtId="3" fontId="4" fillId="0" borderId="0" xfId="0" applyNumberFormat="1" applyFont="1" applyAlignment="1" applyProtection="1">
      <alignment horizontal="left" vertical="top"/>
      <protection hidden="1"/>
    </xf>
    <xf numFmtId="0" fontId="6" fillId="6" borderId="2" xfId="0" applyFont="1" applyFill="1" applyBorder="1" applyAlignment="1" applyProtection="1">
      <alignment horizontal="left" vertical="center" wrapText="1"/>
      <protection locked="0"/>
    </xf>
    <xf numFmtId="0" fontId="6" fillId="6" borderId="2" xfId="0" applyFont="1" applyFill="1" applyBorder="1" applyAlignment="1" applyProtection="1">
      <alignment vertical="center" wrapText="1"/>
      <protection locked="0"/>
    </xf>
    <xf numFmtId="0" fontId="6" fillId="4" borderId="2" xfId="0" applyFont="1" applyFill="1" applyBorder="1" applyAlignment="1" applyProtection="1">
      <alignment vertical="center" wrapText="1"/>
      <protection locked="0"/>
    </xf>
    <xf numFmtId="0" fontId="6" fillId="6" borderId="2" xfId="0" applyFont="1" applyFill="1" applyBorder="1" applyAlignment="1" applyProtection="1">
      <alignment horizontal="center" vertical="center" wrapText="1"/>
      <protection locked="0"/>
    </xf>
    <xf numFmtId="0" fontId="6" fillId="6" borderId="19" xfId="0" applyFont="1" applyFill="1" applyBorder="1" applyAlignment="1" applyProtection="1">
      <alignment horizontal="center" vertical="center" wrapText="1"/>
      <protection locked="0"/>
    </xf>
    <xf numFmtId="0" fontId="4" fillId="0" borderId="0" xfId="0" applyFont="1" applyAlignment="1">
      <alignment horizontal="left" vertical="top"/>
    </xf>
    <xf numFmtId="0" fontId="4" fillId="0" borderId="0" xfId="0" applyFont="1" applyAlignment="1">
      <alignment horizontal="center" vertical="top"/>
    </xf>
    <xf numFmtId="0" fontId="5" fillId="0" borderId="0" xfId="0" applyFont="1" applyAlignment="1">
      <alignment horizontal="left" vertical="top"/>
    </xf>
    <xf numFmtId="0" fontId="6" fillId="0" borderId="0" xfId="0" applyFont="1" applyAlignment="1">
      <alignment horizontal="left" vertical="top"/>
    </xf>
    <xf numFmtId="0" fontId="6" fillId="0" borderId="0" xfId="0" applyFont="1" applyAlignment="1">
      <alignment horizontal="center" vertical="top"/>
    </xf>
    <xf numFmtId="0" fontId="7" fillId="3" borderId="2" xfId="0" applyFont="1" applyFill="1" applyBorder="1" applyAlignment="1">
      <alignment vertical="top"/>
    </xf>
    <xf numFmtId="0" fontId="5" fillId="2" borderId="2" xfId="0" applyFont="1" applyFill="1" applyBorder="1" applyAlignment="1">
      <alignment horizontal="center" vertical="center" wrapText="1"/>
    </xf>
    <xf numFmtId="0" fontId="7" fillId="3" borderId="2" xfId="0" applyFont="1" applyFill="1" applyBorder="1" applyAlignment="1">
      <alignment vertical="top" wrapText="1"/>
    </xf>
    <xf numFmtId="0" fontId="10" fillId="2" borderId="2" xfId="0" applyFont="1" applyFill="1" applyBorder="1" applyAlignment="1">
      <alignment horizontal="center" vertical="top" wrapText="1"/>
    </xf>
    <xf numFmtId="0" fontId="10" fillId="2" borderId="19" xfId="0" applyFont="1" applyFill="1" applyBorder="1" applyAlignment="1">
      <alignment horizontal="center" vertical="top" wrapText="1"/>
    </xf>
    <xf numFmtId="0" fontId="7" fillId="0" borderId="2" xfId="0" applyFont="1" applyBorder="1" applyAlignment="1">
      <alignment horizontal="center" vertical="top" wrapText="1"/>
    </xf>
    <xf numFmtId="3" fontId="6" fillId="5" borderId="2" xfId="0" applyNumberFormat="1" applyFont="1" applyFill="1" applyBorder="1" applyAlignment="1">
      <alignment horizontal="center" vertical="top"/>
    </xf>
    <xf numFmtId="49" fontId="6" fillId="0" borderId="2" xfId="0" applyNumberFormat="1" applyFont="1" applyBorder="1" applyAlignment="1">
      <alignment horizontal="center" vertical="top"/>
    </xf>
    <xf numFmtId="2" fontId="6" fillId="0" borderId="19" xfId="0" applyNumberFormat="1" applyFont="1" applyBorder="1" applyAlignment="1">
      <alignment horizontal="center" vertical="top"/>
    </xf>
    <xf numFmtId="164" fontId="10" fillId="2" borderId="19" xfId="0" applyNumberFormat="1" applyFont="1" applyFill="1" applyBorder="1" applyAlignment="1">
      <alignment horizontal="center" vertical="top" wrapText="1"/>
    </xf>
    <xf numFmtId="0" fontId="6" fillId="0" borderId="2" xfId="0" applyFont="1" applyBorder="1" applyAlignment="1">
      <alignment horizontal="center" vertical="top"/>
    </xf>
    <xf numFmtId="0" fontId="7" fillId="3" borderId="1" xfId="0" applyFont="1" applyFill="1" applyBorder="1" applyAlignment="1">
      <alignment vertical="top" wrapText="1"/>
    </xf>
    <xf numFmtId="0" fontId="5" fillId="2" borderId="9"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7" fillId="2" borderId="11" xfId="0" applyFont="1" applyFill="1" applyBorder="1" applyAlignment="1">
      <alignment horizontal="center" vertical="top" wrapText="1"/>
    </xf>
    <xf numFmtId="0" fontId="10" fillId="2" borderId="11" xfId="0" applyFont="1" applyFill="1" applyBorder="1" applyAlignment="1">
      <alignment horizontal="center" vertical="top" wrapText="1"/>
    </xf>
    <xf numFmtId="0" fontId="13" fillId="2" borderId="10" xfId="0" applyFont="1" applyFill="1" applyBorder="1" applyAlignment="1">
      <alignment horizontal="center" vertical="center" wrapText="1"/>
    </xf>
    <xf numFmtId="0" fontId="10" fillId="2" borderId="6" xfId="0" applyFont="1" applyFill="1" applyBorder="1" applyAlignment="1">
      <alignment horizontal="center" vertical="top" wrapText="1"/>
    </xf>
    <xf numFmtId="0" fontId="14" fillId="0" borderId="3" xfId="0" applyFont="1" applyBorder="1" applyAlignment="1">
      <alignment horizontal="left" vertical="top" wrapText="1" indent="4"/>
    </xf>
    <xf numFmtId="0" fontId="6" fillId="0" borderId="4" xfId="0" applyFont="1" applyBorder="1" applyAlignment="1">
      <alignment vertical="center" wrapText="1"/>
    </xf>
    <xf numFmtId="0" fontId="15" fillId="0" borderId="4" xfId="0" applyFont="1" applyBorder="1" applyAlignment="1">
      <alignment vertical="center" wrapText="1"/>
    </xf>
    <xf numFmtId="0" fontId="6" fillId="0" borderId="4" xfId="0" applyFont="1" applyBorder="1" applyAlignment="1">
      <alignment horizontal="center" vertical="center" wrapText="1"/>
    </xf>
    <xf numFmtId="0" fontId="14" fillId="0" borderId="1" xfId="0" applyFont="1" applyBorder="1" applyAlignment="1">
      <alignment horizontal="center" vertical="top" wrapText="1"/>
    </xf>
    <xf numFmtId="0" fontId="15" fillId="0" borderId="13" xfId="0" applyFont="1" applyBorder="1" applyAlignment="1">
      <alignment horizontal="center" vertical="center" wrapText="1"/>
    </xf>
    <xf numFmtId="0" fontId="6" fillId="5" borderId="2" xfId="0" applyFont="1" applyFill="1" applyBorder="1" applyAlignment="1">
      <alignment horizontal="center" vertical="center" wrapText="1"/>
    </xf>
    <xf numFmtId="0" fontId="16" fillId="0" borderId="0" xfId="0" applyFont="1" applyAlignment="1">
      <alignment horizontal="left" vertical="top"/>
    </xf>
    <xf numFmtId="0" fontId="6" fillId="4" borderId="18" xfId="0" applyFont="1" applyFill="1" applyBorder="1" applyAlignment="1" applyProtection="1">
      <alignment vertical="center" wrapText="1"/>
      <protection locked="0"/>
    </xf>
    <xf numFmtId="0" fontId="0" fillId="0" borderId="0" xfId="0" applyAlignment="1">
      <alignment horizontal="center" wrapText="1"/>
    </xf>
    <xf numFmtId="0" fontId="6" fillId="6" borderId="2" xfId="0" applyFont="1" applyFill="1" applyBorder="1" applyAlignment="1">
      <alignment horizontal="center" vertical="top"/>
    </xf>
    <xf numFmtId="0" fontId="6" fillId="4" borderId="2" xfId="0" applyFont="1" applyFill="1" applyBorder="1" applyAlignment="1">
      <alignment horizontal="center" vertical="top"/>
    </xf>
    <xf numFmtId="0" fontId="6" fillId="5" borderId="2" xfId="0" applyFont="1" applyFill="1" applyBorder="1" applyAlignment="1">
      <alignment horizontal="center" vertical="top"/>
    </xf>
    <xf numFmtId="0" fontId="6" fillId="0" borderId="2" xfId="0" applyFont="1" applyBorder="1" applyAlignment="1">
      <alignment horizontal="center" vertical="center"/>
    </xf>
    <xf numFmtId="0" fontId="7" fillId="6" borderId="2" xfId="0" applyFont="1" applyFill="1" applyBorder="1" applyAlignment="1" applyProtection="1">
      <alignment horizontal="center" vertical="top"/>
      <protection locked="0"/>
    </xf>
    <xf numFmtId="0" fontId="7" fillId="0" borderId="2" xfId="0" applyFont="1" applyBorder="1" applyAlignment="1">
      <alignment horizontal="center" vertical="top" wrapText="1"/>
    </xf>
    <xf numFmtId="0" fontId="6" fillId="0" borderId="2" xfId="0" applyFont="1" applyBorder="1" applyAlignment="1">
      <alignment horizontal="center" vertical="top" wrapText="1"/>
    </xf>
    <xf numFmtId="0" fontId="8" fillId="2" borderId="5"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0" fillId="2" borderId="2" xfId="0" applyFont="1" applyFill="1" applyBorder="1" applyAlignment="1">
      <alignment horizontal="left" vertical="top" wrapText="1"/>
    </xf>
    <xf numFmtId="0" fontId="10" fillId="2" borderId="19" xfId="0" applyFont="1" applyFill="1" applyBorder="1" applyAlignment="1">
      <alignment horizontal="left" vertical="top" wrapText="1"/>
    </xf>
    <xf numFmtId="0" fontId="7" fillId="6" borderId="2" xfId="0" applyFont="1" applyFill="1" applyBorder="1" applyAlignment="1" applyProtection="1">
      <alignment horizontal="center" vertical="top" wrapText="1"/>
      <protection locked="0"/>
    </xf>
    <xf numFmtId="0" fontId="10" fillId="2" borderId="21" xfId="0" applyFont="1" applyFill="1" applyBorder="1" applyAlignment="1">
      <alignment horizontal="left" vertical="top" wrapText="1"/>
    </xf>
    <xf numFmtId="0" fontId="10" fillId="2" borderId="22" xfId="0" applyFont="1" applyFill="1" applyBorder="1" applyAlignment="1">
      <alignment horizontal="left" vertical="top" wrapText="1"/>
    </xf>
    <xf numFmtId="0" fontId="8" fillId="2" borderId="1" xfId="0" applyFont="1" applyFill="1" applyBorder="1" applyAlignment="1">
      <alignment horizontal="center" vertical="top" wrapText="1"/>
    </xf>
    <xf numFmtId="0" fontId="5" fillId="2" borderId="0" xfId="0" applyFont="1" applyFill="1" applyAlignment="1">
      <alignment horizontal="center" vertical="top" wrapText="1"/>
    </xf>
    <xf numFmtId="0" fontId="5" fillId="2" borderId="20" xfId="0" applyFont="1" applyFill="1" applyBorder="1" applyAlignment="1">
      <alignment horizontal="center" vertical="top" wrapText="1"/>
    </xf>
    <xf numFmtId="0" fontId="9" fillId="2" borderId="17" xfId="0" applyFont="1" applyFill="1" applyBorder="1" applyAlignment="1">
      <alignment horizontal="center" vertical="center" wrapText="1"/>
    </xf>
    <xf numFmtId="0" fontId="9" fillId="2" borderId="14" xfId="0" applyFont="1" applyFill="1" applyBorder="1" applyAlignment="1">
      <alignment horizontal="center" vertical="center" wrapText="1"/>
    </xf>
  </cellXfs>
  <cellStyles count="1">
    <cellStyle name="Normal" xfId="0" builtinId="0"/>
  </cellStyles>
  <dxfs count="8">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-6</xdr:colOff>
      <xdr:row>1</xdr:row>
      <xdr:rowOff>7</xdr:rowOff>
    </xdr:from>
    <xdr:to>
      <xdr:col>1</xdr:col>
      <xdr:colOff>777868</xdr:colOff>
      <xdr:row>1</xdr:row>
      <xdr:rowOff>701047</xdr:rowOff>
    </xdr:to>
    <xdr:sp macro="" textlink="">
      <xdr:nvSpPr>
        <xdr:cNvPr id="2" name="Shape 2">
          <a:extLst>
            <a:ext uri="{FF2B5EF4-FFF2-40B4-BE49-F238E27FC236}">
              <a16:creationId xmlns:a16="http://schemas.microsoft.com/office/drawing/2014/main" id="{00000000-0008-0000-0000-000002000000}"/>
            </a:ext>
          </a:extLst>
        </xdr:cNvPr>
        <xdr:cNvSpPr/>
      </xdr:nvSpPr>
      <xdr:spPr>
        <a:xfrm>
          <a:off x="0" y="0"/>
          <a:ext cx="772160" cy="687705"/>
        </a:xfrm>
        <a:custGeom>
          <a:avLst/>
          <a:gdLst/>
          <a:ahLst/>
          <a:cxnLst/>
          <a:rect l="0" t="0" r="0" b="0"/>
          <a:pathLst>
            <a:path w="772160" h="687705">
              <a:moveTo>
                <a:pt x="414261" y="541413"/>
              </a:moveTo>
              <a:lnTo>
                <a:pt x="400138" y="541413"/>
              </a:lnTo>
              <a:lnTo>
                <a:pt x="400138" y="437832"/>
              </a:lnTo>
              <a:lnTo>
                <a:pt x="329514" y="437832"/>
              </a:lnTo>
              <a:lnTo>
                <a:pt x="329514" y="466077"/>
              </a:lnTo>
              <a:lnTo>
                <a:pt x="371881" y="466077"/>
              </a:lnTo>
              <a:lnTo>
                <a:pt x="371881" y="541413"/>
              </a:lnTo>
              <a:lnTo>
                <a:pt x="258902" y="541413"/>
              </a:lnTo>
              <a:lnTo>
                <a:pt x="258902" y="466077"/>
              </a:lnTo>
              <a:lnTo>
                <a:pt x="282448" y="466077"/>
              </a:lnTo>
              <a:lnTo>
                <a:pt x="282448" y="437832"/>
              </a:lnTo>
              <a:lnTo>
                <a:pt x="258902" y="437832"/>
              </a:lnTo>
              <a:lnTo>
                <a:pt x="258902" y="381330"/>
              </a:lnTo>
              <a:lnTo>
                <a:pt x="310769" y="381330"/>
              </a:lnTo>
              <a:lnTo>
                <a:pt x="320179" y="353085"/>
              </a:lnTo>
              <a:lnTo>
                <a:pt x="258902" y="353085"/>
              </a:lnTo>
              <a:lnTo>
                <a:pt x="258902" y="268338"/>
              </a:lnTo>
              <a:lnTo>
                <a:pt x="348348" y="268338"/>
              </a:lnTo>
              <a:lnTo>
                <a:pt x="376516" y="240080"/>
              </a:lnTo>
              <a:lnTo>
                <a:pt x="230657" y="240080"/>
              </a:lnTo>
              <a:lnTo>
                <a:pt x="230657" y="569658"/>
              </a:lnTo>
              <a:lnTo>
                <a:pt x="414261" y="569658"/>
              </a:lnTo>
              <a:lnTo>
                <a:pt x="414261" y="541413"/>
              </a:lnTo>
            </a:path>
            <a:path w="772160" h="687705">
              <a:moveTo>
                <a:pt x="654367" y="240080"/>
              </a:moveTo>
              <a:lnTo>
                <a:pt x="574878" y="240080"/>
              </a:lnTo>
              <a:lnTo>
                <a:pt x="546633" y="268338"/>
              </a:lnTo>
              <a:lnTo>
                <a:pt x="626110" y="268338"/>
              </a:lnTo>
              <a:lnTo>
                <a:pt x="626110" y="353085"/>
              </a:lnTo>
              <a:lnTo>
                <a:pt x="480174" y="353085"/>
              </a:lnTo>
              <a:lnTo>
                <a:pt x="480174" y="381330"/>
              </a:lnTo>
              <a:lnTo>
                <a:pt x="626110" y="381330"/>
              </a:lnTo>
              <a:lnTo>
                <a:pt x="626110" y="437832"/>
              </a:lnTo>
              <a:lnTo>
                <a:pt x="602576" y="437832"/>
              </a:lnTo>
              <a:lnTo>
                <a:pt x="602576" y="466077"/>
              </a:lnTo>
              <a:lnTo>
                <a:pt x="626110" y="466077"/>
              </a:lnTo>
              <a:lnTo>
                <a:pt x="626110" y="541413"/>
              </a:lnTo>
              <a:lnTo>
                <a:pt x="513130" y="541413"/>
              </a:lnTo>
              <a:lnTo>
                <a:pt x="513130" y="466077"/>
              </a:lnTo>
              <a:lnTo>
                <a:pt x="555498" y="466077"/>
              </a:lnTo>
              <a:lnTo>
                <a:pt x="555498" y="437832"/>
              </a:lnTo>
              <a:lnTo>
                <a:pt x="484886" y="437832"/>
              </a:lnTo>
              <a:lnTo>
                <a:pt x="484886" y="541413"/>
              </a:lnTo>
              <a:lnTo>
                <a:pt x="470763" y="541413"/>
              </a:lnTo>
              <a:lnTo>
                <a:pt x="470763" y="569658"/>
              </a:lnTo>
              <a:lnTo>
                <a:pt x="654367" y="569658"/>
              </a:lnTo>
              <a:lnTo>
                <a:pt x="654367" y="240080"/>
              </a:lnTo>
            </a:path>
            <a:path w="772160" h="687705">
              <a:moveTo>
                <a:pt x="663270" y="111658"/>
              </a:moveTo>
              <a:lnTo>
                <a:pt x="603872" y="52260"/>
              </a:lnTo>
              <a:lnTo>
                <a:pt x="429564" y="226949"/>
              </a:lnTo>
              <a:lnTo>
                <a:pt x="429564" y="309638"/>
              </a:lnTo>
              <a:lnTo>
                <a:pt x="428015" y="318300"/>
              </a:lnTo>
              <a:lnTo>
                <a:pt x="423100" y="325958"/>
              </a:lnTo>
              <a:lnTo>
                <a:pt x="422783" y="326275"/>
              </a:lnTo>
              <a:lnTo>
                <a:pt x="422554" y="326440"/>
              </a:lnTo>
              <a:lnTo>
                <a:pt x="383082" y="339458"/>
              </a:lnTo>
              <a:lnTo>
                <a:pt x="376174" y="332473"/>
              </a:lnTo>
              <a:lnTo>
                <a:pt x="389128" y="293001"/>
              </a:lnTo>
              <a:lnTo>
                <a:pt x="397065" y="288010"/>
              </a:lnTo>
              <a:lnTo>
                <a:pt x="405955" y="286448"/>
              </a:lnTo>
              <a:lnTo>
                <a:pt x="414794" y="288277"/>
              </a:lnTo>
              <a:lnTo>
                <a:pt x="422554" y="293471"/>
              </a:lnTo>
              <a:lnTo>
                <a:pt x="427748" y="301015"/>
              </a:lnTo>
              <a:lnTo>
                <a:pt x="429564" y="309638"/>
              </a:lnTo>
              <a:lnTo>
                <a:pt x="429564" y="226949"/>
              </a:lnTo>
              <a:lnTo>
                <a:pt x="372884" y="283743"/>
              </a:lnTo>
              <a:lnTo>
                <a:pt x="343623" y="371944"/>
              </a:lnTo>
              <a:lnTo>
                <a:pt x="432358" y="342684"/>
              </a:lnTo>
              <a:lnTo>
                <a:pt x="435571" y="339458"/>
              </a:lnTo>
              <a:lnTo>
                <a:pt x="488569" y="286448"/>
              </a:lnTo>
              <a:lnTo>
                <a:pt x="663270" y="111658"/>
              </a:lnTo>
            </a:path>
            <a:path w="772160" h="687705">
              <a:moveTo>
                <a:pt x="715441" y="52412"/>
              </a:moveTo>
              <a:lnTo>
                <a:pt x="677011" y="5600"/>
              </a:lnTo>
              <a:lnTo>
                <a:pt x="664006" y="0"/>
              </a:lnTo>
              <a:lnTo>
                <a:pt x="657047" y="1282"/>
              </a:lnTo>
              <a:lnTo>
                <a:pt x="650887" y="5283"/>
              </a:lnTo>
              <a:lnTo>
                <a:pt x="650722" y="5359"/>
              </a:lnTo>
              <a:lnTo>
                <a:pt x="650570" y="5600"/>
              </a:lnTo>
              <a:lnTo>
                <a:pt x="617067" y="38798"/>
              </a:lnTo>
              <a:lnTo>
                <a:pt x="675995" y="97802"/>
              </a:lnTo>
              <a:lnTo>
                <a:pt x="709498" y="64528"/>
              </a:lnTo>
              <a:lnTo>
                <a:pt x="713727" y="58953"/>
              </a:lnTo>
              <a:lnTo>
                <a:pt x="715441" y="52412"/>
              </a:lnTo>
            </a:path>
            <a:path w="772160" h="687705">
              <a:moveTo>
                <a:pt x="772058" y="112966"/>
              </a:moveTo>
              <a:lnTo>
                <a:pt x="701992" y="112966"/>
              </a:lnTo>
              <a:lnTo>
                <a:pt x="645490" y="169456"/>
              </a:lnTo>
              <a:lnTo>
                <a:pt x="715556" y="169468"/>
              </a:lnTo>
              <a:lnTo>
                <a:pt x="715556" y="630872"/>
              </a:lnTo>
              <a:lnTo>
                <a:pt x="164528" y="630872"/>
              </a:lnTo>
              <a:lnTo>
                <a:pt x="166649" y="624751"/>
              </a:lnTo>
              <a:lnTo>
                <a:pt x="168135" y="618477"/>
              </a:lnTo>
              <a:lnTo>
                <a:pt x="168922" y="612038"/>
              </a:lnTo>
              <a:lnTo>
                <a:pt x="169468" y="602615"/>
              </a:lnTo>
              <a:lnTo>
                <a:pt x="169468" y="574370"/>
              </a:lnTo>
              <a:lnTo>
                <a:pt x="169468" y="522820"/>
              </a:lnTo>
              <a:lnTo>
                <a:pt x="169468" y="169456"/>
              </a:lnTo>
              <a:lnTo>
                <a:pt x="446989" y="169456"/>
              </a:lnTo>
              <a:lnTo>
                <a:pt x="503402" y="112966"/>
              </a:lnTo>
              <a:lnTo>
                <a:pt x="169468" y="112966"/>
              </a:lnTo>
              <a:lnTo>
                <a:pt x="169468" y="103543"/>
              </a:lnTo>
              <a:lnTo>
                <a:pt x="163779" y="75298"/>
              </a:lnTo>
              <a:lnTo>
                <a:pt x="162814" y="70523"/>
              </a:lnTo>
              <a:lnTo>
                <a:pt x="144640" y="43561"/>
              </a:lnTo>
              <a:lnTo>
                <a:pt x="117703" y="25387"/>
              </a:lnTo>
              <a:lnTo>
                <a:pt x="112979" y="24434"/>
              </a:lnTo>
              <a:lnTo>
                <a:pt x="112979" y="103543"/>
              </a:lnTo>
              <a:lnTo>
                <a:pt x="112979" y="522820"/>
              </a:lnTo>
              <a:lnTo>
                <a:pt x="112979" y="602615"/>
              </a:lnTo>
              <a:lnTo>
                <a:pt x="110769" y="613625"/>
              </a:lnTo>
              <a:lnTo>
                <a:pt x="104711" y="622604"/>
              </a:lnTo>
              <a:lnTo>
                <a:pt x="95732" y="628650"/>
              </a:lnTo>
              <a:lnTo>
                <a:pt x="84734" y="630872"/>
              </a:lnTo>
              <a:lnTo>
                <a:pt x="73736" y="628650"/>
              </a:lnTo>
              <a:lnTo>
                <a:pt x="64757" y="622604"/>
              </a:lnTo>
              <a:lnTo>
                <a:pt x="58712" y="613625"/>
              </a:lnTo>
              <a:lnTo>
                <a:pt x="56489" y="602615"/>
              </a:lnTo>
              <a:lnTo>
                <a:pt x="58712" y="591616"/>
              </a:lnTo>
              <a:lnTo>
                <a:pt x="95732" y="576592"/>
              </a:lnTo>
              <a:lnTo>
                <a:pt x="112979" y="602615"/>
              </a:lnTo>
              <a:lnTo>
                <a:pt x="112979" y="522820"/>
              </a:lnTo>
              <a:lnTo>
                <a:pt x="99009" y="519112"/>
              </a:lnTo>
              <a:lnTo>
                <a:pt x="84709" y="517867"/>
              </a:lnTo>
              <a:lnTo>
                <a:pt x="70421" y="519112"/>
              </a:lnTo>
              <a:lnTo>
                <a:pt x="56489" y="522820"/>
              </a:lnTo>
              <a:lnTo>
                <a:pt x="56489" y="103543"/>
              </a:lnTo>
              <a:lnTo>
                <a:pt x="58712" y="92544"/>
              </a:lnTo>
              <a:lnTo>
                <a:pt x="64757" y="83566"/>
              </a:lnTo>
              <a:lnTo>
                <a:pt x="73736" y="77520"/>
              </a:lnTo>
              <a:lnTo>
                <a:pt x="84734" y="75298"/>
              </a:lnTo>
              <a:lnTo>
                <a:pt x="95732" y="77520"/>
              </a:lnTo>
              <a:lnTo>
                <a:pt x="104711" y="83566"/>
              </a:lnTo>
              <a:lnTo>
                <a:pt x="110769" y="92544"/>
              </a:lnTo>
              <a:lnTo>
                <a:pt x="112979" y="103543"/>
              </a:lnTo>
              <a:lnTo>
                <a:pt x="112979" y="24434"/>
              </a:lnTo>
              <a:lnTo>
                <a:pt x="51739" y="25387"/>
              </a:lnTo>
              <a:lnTo>
                <a:pt x="6654" y="70523"/>
              </a:lnTo>
              <a:lnTo>
                <a:pt x="0" y="103543"/>
              </a:lnTo>
              <a:lnTo>
                <a:pt x="0" y="602615"/>
              </a:lnTo>
              <a:lnTo>
                <a:pt x="9207" y="640892"/>
              </a:lnTo>
              <a:lnTo>
                <a:pt x="51231" y="680339"/>
              </a:lnTo>
              <a:lnTo>
                <a:pt x="80581" y="687133"/>
              </a:lnTo>
              <a:lnTo>
                <a:pt x="80581" y="687374"/>
              </a:lnTo>
              <a:lnTo>
                <a:pt x="772058" y="687374"/>
              </a:lnTo>
              <a:lnTo>
                <a:pt x="772058" y="630872"/>
              </a:lnTo>
              <a:lnTo>
                <a:pt x="772058" y="112966"/>
              </a:lnTo>
            </a:path>
          </a:pathLst>
        </a:custGeom>
        <a:solidFill>
          <a:srgbClr val="000000"/>
        </a:solidFill>
      </xdr:spPr>
    </xdr:sp>
    <xdr:clientData/>
  </xdr:twoCellAnchor>
  <xdr:twoCellAnchor editAs="oneCell">
    <xdr:from>
      <xdr:col>1</xdr:col>
      <xdr:colOff>0</xdr:colOff>
      <xdr:row>39</xdr:row>
      <xdr:rowOff>4800</xdr:rowOff>
    </xdr:from>
    <xdr:to>
      <xdr:col>6</xdr:col>
      <xdr:colOff>854014</xdr:colOff>
      <xdr:row>39</xdr:row>
      <xdr:rowOff>20040</xdr:rowOff>
    </xdr:to>
    <xdr:sp macro="" textlink="">
      <xdr:nvSpPr>
        <xdr:cNvPr id="3" name="Shape 3">
          <a:extLst>
            <a:ext uri="{FF2B5EF4-FFF2-40B4-BE49-F238E27FC236}">
              <a16:creationId xmlns:a16="http://schemas.microsoft.com/office/drawing/2014/main" id="{00000000-0008-0000-0000-000003000000}"/>
            </a:ext>
          </a:extLst>
        </xdr:cNvPr>
        <xdr:cNvSpPr/>
      </xdr:nvSpPr>
      <xdr:spPr>
        <a:xfrm>
          <a:off x="0" y="0"/>
          <a:ext cx="9060180" cy="0"/>
        </a:xfrm>
        <a:custGeom>
          <a:avLst/>
          <a:gdLst/>
          <a:ahLst/>
          <a:cxnLst/>
          <a:rect l="0" t="0" r="0" b="0"/>
          <a:pathLst>
            <a:path w="9060180">
              <a:moveTo>
                <a:pt x="0" y="0"/>
              </a:moveTo>
              <a:lnTo>
                <a:pt x="9060180" y="0"/>
              </a:lnTo>
            </a:path>
          </a:pathLst>
        </a:custGeom>
        <a:ln w="9601">
          <a:solidFill>
            <a:srgbClr val="000000"/>
          </a:solidFill>
        </a:ln>
      </xdr:spPr>
    </xdr:sp>
    <xdr:clientData/>
  </xdr:twoCellAnchor>
  <xdr:twoCellAnchor editAs="oneCell">
    <xdr:from>
      <xdr:col>1</xdr:col>
      <xdr:colOff>0</xdr:colOff>
      <xdr:row>39</xdr:row>
      <xdr:rowOff>0</xdr:rowOff>
    </xdr:from>
    <xdr:to>
      <xdr:col>6</xdr:col>
      <xdr:colOff>854014</xdr:colOff>
      <xdr:row>39</xdr:row>
      <xdr:rowOff>19050</xdr:rowOff>
    </xdr:to>
    <xdr:sp macro="" textlink="">
      <xdr:nvSpPr>
        <xdr:cNvPr id="4" name="Shape 4">
          <a:extLst>
            <a:ext uri="{FF2B5EF4-FFF2-40B4-BE49-F238E27FC236}">
              <a16:creationId xmlns:a16="http://schemas.microsoft.com/office/drawing/2014/main" id="{00000000-0008-0000-0000-000004000000}"/>
            </a:ext>
          </a:extLst>
        </xdr:cNvPr>
        <xdr:cNvSpPr/>
      </xdr:nvSpPr>
      <xdr:spPr>
        <a:xfrm>
          <a:off x="0" y="0"/>
          <a:ext cx="9060180" cy="0"/>
        </a:xfrm>
        <a:custGeom>
          <a:avLst/>
          <a:gdLst/>
          <a:ahLst/>
          <a:cxnLst/>
          <a:rect l="0" t="0" r="0" b="0"/>
          <a:pathLst>
            <a:path w="9060180">
              <a:moveTo>
                <a:pt x="0" y="0"/>
              </a:moveTo>
              <a:lnTo>
                <a:pt x="9060180" y="0"/>
              </a:lnTo>
            </a:path>
          </a:pathLst>
        </a:custGeom>
        <a:ln w="9601">
          <a:solidFill>
            <a:srgbClr val="000000"/>
          </a:solidFill>
        </a:ln>
      </xdr:spPr>
    </xdr:sp>
    <xdr:clientData/>
  </xdr:twoCellAnchor>
  <xdr:twoCellAnchor editAs="oneCell">
    <xdr:from>
      <xdr:col>1</xdr:col>
      <xdr:colOff>0</xdr:colOff>
      <xdr:row>39</xdr:row>
      <xdr:rowOff>0</xdr:rowOff>
    </xdr:from>
    <xdr:to>
      <xdr:col>6</xdr:col>
      <xdr:colOff>854014</xdr:colOff>
      <xdr:row>39</xdr:row>
      <xdr:rowOff>15240</xdr:rowOff>
    </xdr:to>
    <xdr:sp macro="" textlink="">
      <xdr:nvSpPr>
        <xdr:cNvPr id="5" name="Shape 5">
          <a:extLst>
            <a:ext uri="{FF2B5EF4-FFF2-40B4-BE49-F238E27FC236}">
              <a16:creationId xmlns:a16="http://schemas.microsoft.com/office/drawing/2014/main" id="{00000000-0008-0000-0000-000005000000}"/>
            </a:ext>
          </a:extLst>
        </xdr:cNvPr>
        <xdr:cNvSpPr/>
      </xdr:nvSpPr>
      <xdr:spPr>
        <a:xfrm>
          <a:off x="609600" y="16297275"/>
          <a:ext cx="11075669" cy="15240"/>
        </a:xfrm>
        <a:custGeom>
          <a:avLst/>
          <a:gdLst/>
          <a:ahLst/>
          <a:cxnLst/>
          <a:rect l="0" t="0" r="0" b="0"/>
          <a:pathLst>
            <a:path w="9060180">
              <a:moveTo>
                <a:pt x="0" y="0"/>
              </a:moveTo>
              <a:lnTo>
                <a:pt x="9060180" y="0"/>
              </a:lnTo>
            </a:path>
          </a:pathLst>
        </a:custGeom>
        <a:ln w="9601">
          <a:solidFill>
            <a:srgbClr val="000000"/>
          </a:solidFill>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BFFF1-D6EE-455C-8A9A-BBEE64174080}">
  <dimension ref="B2:E14"/>
  <sheetViews>
    <sheetView topLeftCell="A4" workbookViewId="0">
      <selection activeCell="G16" sqref="G16"/>
    </sheetView>
  </sheetViews>
  <sheetFormatPr defaultRowHeight="13" x14ac:dyDescent="0.3"/>
  <cols>
    <col min="2" max="2" width="38.8984375" bestFit="1" customWidth="1"/>
    <col min="3" max="5" width="13.796875" customWidth="1"/>
  </cols>
  <sheetData>
    <row r="2" spans="2:5" x14ac:dyDescent="0.3">
      <c r="B2" s="1" t="s">
        <v>0</v>
      </c>
      <c r="C2" s="1"/>
      <c r="D2" s="1"/>
    </row>
    <row r="3" spans="2:5" ht="26" x14ac:dyDescent="0.3">
      <c r="B3" s="44" t="s">
        <v>1</v>
      </c>
      <c r="C3" s="2" t="s">
        <v>2</v>
      </c>
      <c r="D3" s="2" t="s">
        <v>3</v>
      </c>
    </row>
    <row r="4" spans="2:5" ht="70" x14ac:dyDescent="0.35">
      <c r="B4" s="44"/>
      <c r="C4" s="2" t="s">
        <v>4</v>
      </c>
      <c r="D4" s="2" t="s">
        <v>5</v>
      </c>
      <c r="E4" s="3" t="s">
        <v>15</v>
      </c>
    </row>
    <row r="5" spans="2:5" x14ac:dyDescent="0.3">
      <c r="B5" s="1" t="s">
        <v>6</v>
      </c>
      <c r="C5" s="1">
        <v>362</v>
      </c>
      <c r="D5" s="1">
        <v>260</v>
      </c>
      <c r="E5" s="3" t="s">
        <v>17</v>
      </c>
    </row>
    <row r="6" spans="2:5" x14ac:dyDescent="0.3">
      <c r="B6" s="1">
        <v>3000</v>
      </c>
      <c r="C6" s="1">
        <v>410</v>
      </c>
      <c r="D6" s="1">
        <v>289</v>
      </c>
      <c r="E6" s="3" t="s">
        <v>18</v>
      </c>
    </row>
    <row r="7" spans="2:5" x14ac:dyDescent="0.3">
      <c r="B7" s="1">
        <v>4000</v>
      </c>
      <c r="C7" s="1">
        <v>456</v>
      </c>
      <c r="D7" s="1">
        <v>313</v>
      </c>
    </row>
    <row r="8" spans="2:5" x14ac:dyDescent="0.3">
      <c r="B8" s="1">
        <v>5000</v>
      </c>
      <c r="C8" s="1">
        <v>503</v>
      </c>
      <c r="D8" s="1">
        <v>338</v>
      </c>
    </row>
    <row r="9" spans="2:5" x14ac:dyDescent="0.3">
      <c r="B9" s="1">
        <v>6000</v>
      </c>
      <c r="C9" s="1">
        <v>531</v>
      </c>
      <c r="D9" s="1">
        <v>356</v>
      </c>
    </row>
    <row r="10" spans="2:5" x14ac:dyDescent="0.3">
      <c r="B10" s="1">
        <v>7000</v>
      </c>
      <c r="C10" s="1">
        <v>594</v>
      </c>
      <c r="D10" s="1">
        <v>394</v>
      </c>
    </row>
    <row r="11" spans="2:5" x14ac:dyDescent="0.3">
      <c r="B11" s="1" t="s">
        <v>7</v>
      </c>
      <c r="C11" s="1">
        <v>657</v>
      </c>
      <c r="D11" s="1">
        <v>433</v>
      </c>
    </row>
    <row r="12" spans="2:5" x14ac:dyDescent="0.3">
      <c r="B12" s="1" t="s">
        <v>8</v>
      </c>
      <c r="C12" s="1">
        <v>515</v>
      </c>
      <c r="D12" s="1">
        <v>578</v>
      </c>
    </row>
    <row r="13" spans="2:5" x14ac:dyDescent="0.3">
      <c r="B13" s="1" t="s">
        <v>9</v>
      </c>
      <c r="C13" s="1">
        <v>571</v>
      </c>
      <c r="D13" s="1">
        <v>626</v>
      </c>
    </row>
    <row r="14" spans="2:5" x14ac:dyDescent="0.3">
      <c r="B14" s="1" t="s">
        <v>10</v>
      </c>
      <c r="C14" s="1">
        <v>629</v>
      </c>
      <c r="D14" s="1">
        <v>675</v>
      </c>
    </row>
  </sheetData>
  <sheetProtection algorithmName="SHA-512" hashValue="CvbKyt/LIMIiGgP0H65RSH0T0OvKihJgFO3+GSX0j9m5I3pILIdA44gu47kThEOUHU2jZ8FIw65EvoDfOu3JZQ==" saltValue="h/FptT8WJlv+kzJ/IQzKnQ==" spinCount="100000" sheet="1" objects="1" scenarios="1"/>
  <mergeCells count="1">
    <mergeCell ref="B3:B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K39"/>
  <sheetViews>
    <sheetView tabSelected="1" view="pageBreakPreview" zoomScale="70" zoomScaleNormal="70" zoomScaleSheetLayoutView="70" workbookViewId="0">
      <selection activeCell="C11" sqref="C11"/>
    </sheetView>
  </sheetViews>
  <sheetFormatPr defaultColWidth="8.8984375" defaultRowHeight="18" x14ac:dyDescent="0.3"/>
  <cols>
    <col min="1" max="1" width="8.8984375" style="11"/>
    <col min="2" max="2" width="27.3984375" style="11" customWidth="1"/>
    <col min="3" max="5" width="30.59765625" style="11" customWidth="1"/>
    <col min="6" max="6" width="30.59765625" style="12" customWidth="1"/>
    <col min="7" max="7" width="33.796875" style="12" customWidth="1"/>
    <col min="8" max="9" width="30.59765625" style="12" customWidth="1"/>
    <col min="10" max="10" width="43.8984375" style="11" customWidth="1"/>
    <col min="11" max="11" width="37.296875" style="4" customWidth="1"/>
    <col min="12" max="13" width="18.69921875" style="4" customWidth="1"/>
    <col min="14" max="16384" width="8.8984375" style="4"/>
  </cols>
  <sheetData>
    <row r="2" spans="2:11" ht="58.75" customHeight="1" x14ac:dyDescent="0.3"/>
    <row r="3" spans="2:11" x14ac:dyDescent="0.3">
      <c r="B3" s="13" t="s">
        <v>23</v>
      </c>
      <c r="C3" s="14"/>
      <c r="D3" s="14"/>
      <c r="E3" s="14"/>
      <c r="F3" s="48" t="s">
        <v>28</v>
      </c>
      <c r="G3" s="45" t="s">
        <v>33</v>
      </c>
      <c r="H3" s="45"/>
      <c r="I3" s="15"/>
      <c r="J3" s="14"/>
    </row>
    <row r="4" spans="2:11" x14ac:dyDescent="0.3">
      <c r="B4" s="16" t="s">
        <v>50</v>
      </c>
      <c r="C4" s="49"/>
      <c r="D4" s="49"/>
      <c r="E4" s="49"/>
      <c r="F4" s="48"/>
      <c r="G4" s="46" t="s">
        <v>35</v>
      </c>
      <c r="H4" s="46"/>
      <c r="I4" s="15"/>
      <c r="J4" s="14"/>
    </row>
    <row r="5" spans="2:11" x14ac:dyDescent="0.3">
      <c r="B5" s="16" t="s">
        <v>49</v>
      </c>
      <c r="C5" s="49"/>
      <c r="D5" s="49"/>
      <c r="E5" s="49"/>
      <c r="F5" s="48"/>
      <c r="G5" s="47" t="s">
        <v>29</v>
      </c>
      <c r="H5" s="47"/>
      <c r="I5" s="15"/>
      <c r="J5" s="14"/>
    </row>
    <row r="6" spans="2:11" ht="33.65" customHeight="1" x14ac:dyDescent="0.3">
      <c r="B6" s="63" t="s">
        <v>53</v>
      </c>
      <c r="C6" s="64"/>
      <c r="D6" s="64"/>
      <c r="E6" s="65"/>
      <c r="F6" s="66" t="s">
        <v>19</v>
      </c>
      <c r="G6" s="67"/>
      <c r="H6" s="67"/>
      <c r="I6" s="67"/>
      <c r="J6" s="17" t="s">
        <v>36</v>
      </c>
    </row>
    <row r="7" spans="2:11" ht="38" x14ac:dyDescent="0.3">
      <c r="B7" s="18" t="s">
        <v>22</v>
      </c>
      <c r="C7" s="60"/>
      <c r="D7" s="60"/>
      <c r="E7" s="60"/>
      <c r="F7" s="19" t="s">
        <v>37</v>
      </c>
      <c r="G7" s="19" t="s">
        <v>38</v>
      </c>
      <c r="H7" s="19" t="s">
        <v>20</v>
      </c>
      <c r="I7" s="20" t="s">
        <v>34</v>
      </c>
      <c r="J7" s="50" t="s">
        <v>24</v>
      </c>
    </row>
    <row r="8" spans="2:11" ht="34.75" customHeight="1" x14ac:dyDescent="0.3">
      <c r="B8" s="18" t="s">
        <v>25</v>
      </c>
      <c r="C8" s="60"/>
      <c r="D8" s="60"/>
      <c r="E8" s="60"/>
      <c r="F8" s="22">
        <f>SUMPRODUCT($D$15:$D$36,$G$15:$G$36)</f>
        <v>0</v>
      </c>
      <c r="G8" s="22">
        <f>SUMPRODUCT($D$15:$D$36,$F$15:$F$36)</f>
        <v>0</v>
      </c>
      <c r="H8" s="23" t="str">
        <f>IF(F8&lt;=G8,"Yes","No")</f>
        <v>Yes</v>
      </c>
      <c r="I8" s="24">
        <f>IF(F8&lt;=G8,0,F8-G8)</f>
        <v>0</v>
      </c>
      <c r="J8" s="50"/>
    </row>
    <row r="9" spans="2:11" ht="55.4" customHeight="1" x14ac:dyDescent="0.3">
      <c r="B9" s="18" t="s">
        <v>26</v>
      </c>
      <c r="C9" s="60"/>
      <c r="D9" s="60"/>
      <c r="E9" s="60"/>
      <c r="F9" s="19" t="s">
        <v>39</v>
      </c>
      <c r="G9" s="19" t="s">
        <v>40</v>
      </c>
      <c r="H9" s="19" t="s">
        <v>21</v>
      </c>
      <c r="I9" s="25" t="s">
        <v>41</v>
      </c>
      <c r="J9" s="50"/>
    </row>
    <row r="10" spans="2:11" ht="47.4" customHeight="1" x14ac:dyDescent="0.3">
      <c r="B10" s="18" t="s">
        <v>27</v>
      </c>
      <c r="C10" s="60"/>
      <c r="D10" s="60"/>
      <c r="E10" s="60"/>
      <c r="F10" s="22" cm="1">
        <f t="array" ref="F10">SUMPRODUCT($D$15:$D$36*0.764555,$I$15:$I$36)</f>
        <v>0</v>
      </c>
      <c r="G10" s="22" cm="1">
        <f t="array" ref="G10">SUMPRODUCT($D$15:$D$36*0.764555,$H$15:$H$36)</f>
        <v>0</v>
      </c>
      <c r="H10" s="26" t="str">
        <f>IF(F10&lt;=G10,"Yes","No")</f>
        <v>Yes</v>
      </c>
      <c r="I10" s="24">
        <f>IF(F10&lt;=G10,0,(F10-G10)/1000)</f>
        <v>0</v>
      </c>
      <c r="J10" s="50"/>
      <c r="K10" s="5"/>
    </row>
    <row r="11" spans="2:11" ht="109.75" customHeight="1" x14ac:dyDescent="0.3">
      <c r="B11" s="27" t="s">
        <v>54</v>
      </c>
      <c r="C11" s="43"/>
      <c r="D11" s="59" t="s">
        <v>55</v>
      </c>
      <c r="E11" s="61"/>
      <c r="F11" s="62"/>
      <c r="G11" s="58" t="s">
        <v>56</v>
      </c>
      <c r="H11" s="58"/>
      <c r="I11" s="59"/>
      <c r="J11" s="21" t="s">
        <v>32</v>
      </c>
    </row>
    <row r="12" spans="2:11" x14ac:dyDescent="0.3">
      <c r="B12" s="56" t="s">
        <v>57</v>
      </c>
      <c r="C12" s="28" t="s">
        <v>42</v>
      </c>
      <c r="D12" s="29" t="s">
        <v>14</v>
      </c>
      <c r="E12" s="30" t="s">
        <v>15</v>
      </c>
      <c r="F12" s="52" t="s">
        <v>11</v>
      </c>
      <c r="G12" s="53"/>
      <c r="H12" s="54" t="s">
        <v>13</v>
      </c>
      <c r="I12" s="55"/>
      <c r="J12" s="50" t="s">
        <v>52</v>
      </c>
    </row>
    <row r="13" spans="2:11" ht="57" x14ac:dyDescent="0.3">
      <c r="B13" s="57"/>
      <c r="C13" s="31" t="s">
        <v>43</v>
      </c>
      <c r="D13" s="32" t="s">
        <v>44</v>
      </c>
      <c r="E13" s="32" t="s">
        <v>16</v>
      </c>
      <c r="F13" s="32" t="s">
        <v>45</v>
      </c>
      <c r="G13" s="33" t="s">
        <v>51</v>
      </c>
      <c r="H13" s="32" t="s">
        <v>48</v>
      </c>
      <c r="I13" s="34" t="s">
        <v>46</v>
      </c>
      <c r="J13" s="51"/>
    </row>
    <row r="14" spans="2:11" x14ac:dyDescent="0.3">
      <c r="B14" s="35" t="s">
        <v>30</v>
      </c>
      <c r="C14" s="36">
        <v>3000</v>
      </c>
      <c r="D14" s="37">
        <v>200</v>
      </c>
      <c r="E14" s="36" t="s">
        <v>18</v>
      </c>
      <c r="F14" s="38">
        <f>IF($E14="","",IF($E14="No",VLOOKUP($C14,Sheet1!$B$5:$D$14,2,FALSE),IF($E14="Yes",(VLOOKUP($C14,Sheet1!$B$5:$D$14,2,FALSE)*1.3),"")))</f>
        <v>410</v>
      </c>
      <c r="G14" s="39" t="s">
        <v>12</v>
      </c>
      <c r="H14" s="38">
        <f>IF($E14="","",IF($E14="No",VLOOKUP($C14,Sheet1!$B$5:$D$14,3,FALSE),IF($E14="Yes",(VLOOKUP($C14,Sheet1!$B$5:$D$14,3,FALSE)*1.3),"")))</f>
        <v>289</v>
      </c>
      <c r="I14" s="40" t="s">
        <v>31</v>
      </c>
      <c r="J14" s="51"/>
    </row>
    <row r="15" spans="2:11" x14ac:dyDescent="0.3">
      <c r="B15" s="6"/>
      <c r="C15" s="8"/>
      <c r="D15" s="7"/>
      <c r="E15" s="8"/>
      <c r="F15" s="41" t="str">
        <f>IF(E15="","",IF(E15="No",VLOOKUP($C15,Sheet1!$B$5:$D$14,2,FALSE),IF(E15="Yes",(VLOOKUP($C15,Sheet1!$B$5:$D$14,2,FALSE)*1.3),"")))</f>
        <v/>
      </c>
      <c r="G15" s="9"/>
      <c r="H15" s="41" t="str">
        <f>IF($E15="","",IF($E15="No",VLOOKUP($C15,Sheet1!$B$5:$D$14,3,FALSE),IF($E15="Yes",(VLOOKUP($C15,Sheet1!$B$5:$D$14,3,FALSE)*1.3),"")))</f>
        <v/>
      </c>
      <c r="I15" s="10"/>
      <c r="J15" s="51"/>
    </row>
    <row r="16" spans="2:11" x14ac:dyDescent="0.3">
      <c r="B16" s="6"/>
      <c r="C16" s="8"/>
      <c r="D16" s="7"/>
      <c r="E16" s="8"/>
      <c r="F16" s="41" t="str">
        <f>IF(E16="","",IF(E16="No",VLOOKUP($C16,Sheet1!$B$5:$D$14,2,FALSE),IF(E16="Yes",(VLOOKUP($C16,Sheet1!$B$5:$D$14,2,FALSE)*1.3),"")))</f>
        <v/>
      </c>
      <c r="G16" s="9"/>
      <c r="H16" s="41" t="str">
        <f>IF($E16="","",IF($E16="No",VLOOKUP($C16,Sheet1!$B$5:$D$14,3,FALSE),IF($E16="Yes",(VLOOKUP($C16,Sheet1!$B$5:$D$14,3,FALSE)*1.3),"")))</f>
        <v/>
      </c>
      <c r="I16" s="10"/>
      <c r="J16" s="51"/>
    </row>
    <row r="17" spans="2:10" x14ac:dyDescent="0.3">
      <c r="B17" s="6"/>
      <c r="C17" s="8"/>
      <c r="D17" s="7"/>
      <c r="E17" s="8"/>
      <c r="F17" s="41" t="str">
        <f>IF(E17="","",IF(E17="No",VLOOKUP($C17,Sheet1!$B$5:$D$14,2,FALSE),IF(E17="Yes",(VLOOKUP($C17,Sheet1!$B$5:$D$14,2,FALSE)*1.3),"")))</f>
        <v/>
      </c>
      <c r="G17" s="9"/>
      <c r="H17" s="41" t="str">
        <f>IF($E17="","",IF($E17="No",VLOOKUP($C17,Sheet1!$B$5:$D$14,3,FALSE),IF($E17="Yes",(VLOOKUP($C17,Sheet1!$B$5:$D$14,3,FALSE)*1.3),"")))</f>
        <v/>
      </c>
      <c r="I17" s="10"/>
      <c r="J17" s="51"/>
    </row>
    <row r="18" spans="2:10" x14ac:dyDescent="0.3">
      <c r="B18" s="6"/>
      <c r="C18" s="8"/>
      <c r="D18" s="7"/>
      <c r="E18" s="8"/>
      <c r="F18" s="41" t="str">
        <f>IF(E18="","",IF(E18="No",VLOOKUP($C18,Sheet1!$B$5:$D$14,2,FALSE),IF(E18="Yes",(VLOOKUP($C18,Sheet1!$B$5:$D$14,2,FALSE)*1.3),"")))</f>
        <v/>
      </c>
      <c r="G18" s="9"/>
      <c r="H18" s="41" t="str">
        <f>IF($E18="","",IF($E18="No",VLOOKUP($C18,Sheet1!$B$5:$D$14,3,FALSE),IF($E18="Yes",(VLOOKUP($C18,Sheet1!$B$5:$D$14,3,FALSE)*1.3),"")))</f>
        <v/>
      </c>
      <c r="I18" s="10"/>
      <c r="J18" s="51"/>
    </row>
    <row r="19" spans="2:10" x14ac:dyDescent="0.3">
      <c r="B19" s="6"/>
      <c r="C19" s="8"/>
      <c r="D19" s="7"/>
      <c r="E19" s="8"/>
      <c r="F19" s="41" t="str">
        <f>IF(E19="","",IF(E19="No",VLOOKUP($C19,Sheet1!$B$5:$D$14,2,FALSE),IF(E19="Yes",(VLOOKUP($C19,Sheet1!$B$5:$D$14,2,FALSE)*1.3),"")))</f>
        <v/>
      </c>
      <c r="G19" s="9"/>
      <c r="H19" s="41" t="str">
        <f>IF($E19="","",IF($E19="No",VLOOKUP($C19,Sheet1!$B$5:$D$14,3,FALSE),IF($E19="Yes",(VLOOKUP($C19,Sheet1!$B$5:$D$14,3,FALSE)*1.3),"")))</f>
        <v/>
      </c>
      <c r="I19" s="10"/>
      <c r="J19" s="51"/>
    </row>
    <row r="20" spans="2:10" x14ac:dyDescent="0.3">
      <c r="B20" s="6"/>
      <c r="C20" s="8"/>
      <c r="D20" s="7"/>
      <c r="E20" s="8"/>
      <c r="F20" s="41" t="str">
        <f>IF(E20="","",IF(E20="No",VLOOKUP($C20,Sheet1!$B$5:$D$14,2,FALSE),IF(E20="Yes",(VLOOKUP($C20,Sheet1!$B$5:$D$14,2,FALSE)*1.3),"")))</f>
        <v/>
      </c>
      <c r="G20" s="9"/>
      <c r="H20" s="41" t="str">
        <f>IF($E20="","",IF($E20="No",VLOOKUP($C20,Sheet1!$B$5:$D$14,3,FALSE),IF($E20="Yes",(VLOOKUP($C20,Sheet1!$B$5:$D$14,3,FALSE)*1.3),"")))</f>
        <v/>
      </c>
      <c r="I20" s="10"/>
      <c r="J20" s="51"/>
    </row>
    <row r="21" spans="2:10" x14ac:dyDescent="0.3">
      <c r="B21" s="6"/>
      <c r="C21" s="8"/>
      <c r="D21" s="7"/>
      <c r="E21" s="8"/>
      <c r="F21" s="41" t="str">
        <f>IF(E21="","",IF(E21="No",VLOOKUP($C21,Sheet1!$B$5:$D$14,2,FALSE),IF(E21="Yes",(VLOOKUP($C21,Sheet1!$B$5:$D$14,2,FALSE)*1.3),"")))</f>
        <v/>
      </c>
      <c r="G21" s="9"/>
      <c r="H21" s="41" t="str">
        <f>IF($E21="","",IF($E21="No",VLOOKUP($C21,Sheet1!$B$5:$D$14,3,FALSE),IF($E21="Yes",(VLOOKUP($C21,Sheet1!$B$5:$D$14,3,FALSE)*1.3),"")))</f>
        <v/>
      </c>
      <c r="I21" s="10"/>
      <c r="J21" s="51"/>
    </row>
    <row r="22" spans="2:10" x14ac:dyDescent="0.3">
      <c r="B22" s="6"/>
      <c r="C22" s="8"/>
      <c r="D22" s="7"/>
      <c r="E22" s="8"/>
      <c r="F22" s="41" t="str">
        <f>IF(E22="","",IF(E22="No",VLOOKUP($C22,Sheet1!$B$5:$D$14,2,FALSE),IF(E22="Yes",(VLOOKUP($C22,Sheet1!$B$5:$D$14,2,FALSE)*1.3),"")))</f>
        <v/>
      </c>
      <c r="G22" s="9"/>
      <c r="H22" s="41" t="str">
        <f>IF($E22="","",IF($E22="No",VLOOKUP($C22,Sheet1!$B$5:$D$14,3,FALSE),IF($E22="Yes",(VLOOKUP($C22,Sheet1!$B$5:$D$14,3,FALSE)*1.3),"")))</f>
        <v/>
      </c>
      <c r="I22" s="10"/>
      <c r="J22" s="51"/>
    </row>
    <row r="23" spans="2:10" x14ac:dyDescent="0.3">
      <c r="B23" s="6"/>
      <c r="C23" s="8"/>
      <c r="D23" s="7"/>
      <c r="E23" s="8"/>
      <c r="F23" s="41" t="str">
        <f>IF(E23="","",IF(E23="No",VLOOKUP($C23,Sheet1!$B$5:$D$14,2,FALSE),IF(E23="Yes",(VLOOKUP($C23,Sheet1!$B$5:$D$14,2,FALSE)*1.3),"")))</f>
        <v/>
      </c>
      <c r="G23" s="9"/>
      <c r="H23" s="41" t="str">
        <f>IF($E23="","",IF($E23="No",VLOOKUP($C23,Sheet1!$B$5:$D$14,3,FALSE),IF($E23="Yes",(VLOOKUP($C23,Sheet1!$B$5:$D$14,3,FALSE)*1.3),"")))</f>
        <v/>
      </c>
      <c r="I23" s="10"/>
      <c r="J23" s="51"/>
    </row>
    <row r="24" spans="2:10" x14ac:dyDescent="0.3">
      <c r="B24" s="6"/>
      <c r="C24" s="8"/>
      <c r="D24" s="7"/>
      <c r="E24" s="8"/>
      <c r="F24" s="41" t="str">
        <f>IF(E24="","",IF(E24="No",VLOOKUP($C24,Sheet1!$B$5:$D$14,2,FALSE),IF(E24="Yes",(VLOOKUP($C24,Sheet1!$B$5:$D$14,2,FALSE)*1.3),"")))</f>
        <v/>
      </c>
      <c r="G24" s="9"/>
      <c r="H24" s="41" t="str">
        <f>IF($E24="","",IF($E24="No",VLOOKUP($C24,Sheet1!$B$5:$D$14,3,FALSE),IF($E24="Yes",(VLOOKUP($C24,Sheet1!$B$5:$D$14,3,FALSE)*1.3),"")))</f>
        <v/>
      </c>
      <c r="I24" s="10"/>
      <c r="J24" s="51"/>
    </row>
    <row r="25" spans="2:10" x14ac:dyDescent="0.3">
      <c r="B25" s="6"/>
      <c r="C25" s="8"/>
      <c r="D25" s="7"/>
      <c r="E25" s="8"/>
      <c r="F25" s="41" t="str">
        <f>IF(E25="","",IF(E25="No",VLOOKUP($C25,Sheet1!$B$5:$D$14,2,FALSE),IF(E25="Yes",(VLOOKUP($C25,Sheet1!$B$5:$D$14,2,FALSE)*1.3),"")))</f>
        <v/>
      </c>
      <c r="G25" s="9"/>
      <c r="H25" s="41" t="str">
        <f>IF($E25="","",IF($E25="No",VLOOKUP($C25,Sheet1!$B$5:$D$14,3,FALSE),IF($E25="Yes",(VLOOKUP($C25,Sheet1!$B$5:$D$14,3,FALSE)*1.3),"")))</f>
        <v/>
      </c>
      <c r="I25" s="10"/>
      <c r="J25" s="51"/>
    </row>
    <row r="26" spans="2:10" x14ac:dyDescent="0.3">
      <c r="B26" s="6"/>
      <c r="C26" s="8"/>
      <c r="D26" s="7"/>
      <c r="E26" s="8"/>
      <c r="F26" s="41" t="str">
        <f>IF(E26="","",IF(E26="No",VLOOKUP($C26,Sheet1!$B$5:$D$14,2,FALSE),IF(E26="Yes",(VLOOKUP($C26,Sheet1!$B$5:$D$14,2,FALSE)*1.3),"")))</f>
        <v/>
      </c>
      <c r="G26" s="9"/>
      <c r="H26" s="41" t="str">
        <f>IF($E26="","",IF($E26="No",VLOOKUP($C26,Sheet1!$B$5:$D$14,3,FALSE),IF($E26="Yes",(VLOOKUP($C26,Sheet1!$B$5:$D$14,3,FALSE)*1.3),"")))</f>
        <v/>
      </c>
      <c r="I26" s="10"/>
      <c r="J26" s="51"/>
    </row>
    <row r="27" spans="2:10" x14ac:dyDescent="0.3">
      <c r="B27" s="6"/>
      <c r="C27" s="8"/>
      <c r="D27" s="7"/>
      <c r="E27" s="8"/>
      <c r="F27" s="41" t="str">
        <f>IF(E27="","",IF(E27="No",VLOOKUP($C27,Sheet1!$B$5:$D$14,2,FALSE),IF(E27="Yes",(VLOOKUP($C27,Sheet1!$B$5:$D$14,2,FALSE)*1.3),"")))</f>
        <v/>
      </c>
      <c r="G27" s="9"/>
      <c r="H27" s="41" t="str">
        <f>IF($E27="","",IF($E27="No",VLOOKUP($C27,Sheet1!$B$5:$D$14,3,FALSE),IF($E27="Yes",(VLOOKUP($C27,Sheet1!$B$5:$D$14,3,FALSE)*1.3),"")))</f>
        <v/>
      </c>
      <c r="I27" s="10"/>
      <c r="J27" s="51"/>
    </row>
    <row r="28" spans="2:10" x14ac:dyDescent="0.3">
      <c r="B28" s="6"/>
      <c r="C28" s="8"/>
      <c r="D28" s="7"/>
      <c r="E28" s="8"/>
      <c r="F28" s="41" t="str">
        <f>IF(E28="","",IF(E28="No",VLOOKUP($C28,Sheet1!$B$5:$D$14,2,FALSE),IF(E28="Yes",(VLOOKUP($C28,Sheet1!$B$5:$D$14,2,FALSE)*1.3),"")))</f>
        <v/>
      </c>
      <c r="G28" s="9"/>
      <c r="H28" s="41" t="str">
        <f>IF($E28="","",IF($E28="No",VLOOKUP($C28,Sheet1!$B$5:$D$14,3,FALSE),IF($E28="Yes",(VLOOKUP($C28,Sheet1!$B$5:$D$14,3,FALSE)*1.3),"")))</f>
        <v/>
      </c>
      <c r="I28" s="10"/>
      <c r="J28" s="51"/>
    </row>
    <row r="29" spans="2:10" x14ac:dyDescent="0.3">
      <c r="B29" s="6"/>
      <c r="C29" s="8"/>
      <c r="D29" s="7"/>
      <c r="E29" s="8"/>
      <c r="F29" s="41" t="str">
        <f>IF(E29="","",IF(E29="No",VLOOKUP($C29,Sheet1!$B$5:$D$14,2,FALSE),IF(E29="Yes",(VLOOKUP($C29,Sheet1!$B$5:$D$14,2,FALSE)*1.3),"")))</f>
        <v/>
      </c>
      <c r="G29" s="9"/>
      <c r="H29" s="41" t="str">
        <f>IF($E29="","",IF($E29="No",VLOOKUP($C29,Sheet1!$B$5:$D$14,3,FALSE),IF($E29="Yes",(VLOOKUP($C29,Sheet1!$B$5:$D$14,3,FALSE)*1.3),"")))</f>
        <v/>
      </c>
      <c r="I29" s="10"/>
      <c r="J29" s="51"/>
    </row>
    <row r="30" spans="2:10" x14ac:dyDescent="0.3">
      <c r="B30" s="6"/>
      <c r="C30" s="8"/>
      <c r="D30" s="7"/>
      <c r="E30" s="8"/>
      <c r="F30" s="41" t="str">
        <f>IF(E30="","",IF(E30="No",VLOOKUP($C30,Sheet1!$B$5:$D$14,2,FALSE),IF(E30="Yes",(VLOOKUP($C30,Sheet1!$B$5:$D$14,2,FALSE)*1.3),"")))</f>
        <v/>
      </c>
      <c r="G30" s="9"/>
      <c r="H30" s="41" t="str">
        <f>IF($E30="","",IF($E30="No",VLOOKUP($C30,Sheet1!$B$5:$D$14,3,FALSE),IF($E30="Yes",(VLOOKUP($C30,Sheet1!$B$5:$D$14,3,FALSE)*1.3),"")))</f>
        <v/>
      </c>
      <c r="I30" s="10"/>
      <c r="J30" s="51"/>
    </row>
    <row r="31" spans="2:10" x14ac:dyDescent="0.3">
      <c r="B31" s="6"/>
      <c r="C31" s="8"/>
      <c r="D31" s="7"/>
      <c r="E31" s="8"/>
      <c r="F31" s="41" t="str">
        <f>IF(E31="","",IF(E31="No",VLOOKUP($C31,Sheet1!$B$5:$D$14,2,FALSE),IF(E31="Yes",(VLOOKUP($C31,Sheet1!$B$5:$D$14,2,FALSE)*1.3),"")))</f>
        <v/>
      </c>
      <c r="G31" s="9"/>
      <c r="H31" s="41" t="str">
        <f>IF($E31="","",IF($E31="No",VLOOKUP($C31,Sheet1!$B$5:$D$14,3,FALSE),IF($E31="Yes",(VLOOKUP($C31,Sheet1!$B$5:$D$14,3,FALSE)*1.3),"")))</f>
        <v/>
      </c>
      <c r="I31" s="10"/>
      <c r="J31" s="51"/>
    </row>
    <row r="32" spans="2:10" x14ac:dyDescent="0.3">
      <c r="B32" s="6"/>
      <c r="C32" s="8"/>
      <c r="D32" s="7"/>
      <c r="E32" s="8"/>
      <c r="F32" s="41" t="str">
        <f>IF(E32="","",IF(E32="No",VLOOKUP($C32,Sheet1!$B$5:$D$14,2,FALSE),IF(E32="Yes",(VLOOKUP($C32,Sheet1!$B$5:$D$14,2,FALSE)*1.3),"")))</f>
        <v/>
      </c>
      <c r="G32" s="9"/>
      <c r="H32" s="41" t="str">
        <f>IF($E32="","",IF($E32="No",VLOOKUP($C32,Sheet1!$B$5:$D$14,3,FALSE),IF($E32="Yes",(VLOOKUP($C32,Sheet1!$B$5:$D$14,3,FALSE)*1.3),"")))</f>
        <v/>
      </c>
      <c r="I32" s="10"/>
      <c r="J32" s="51"/>
    </row>
    <row r="33" spans="2:10" x14ac:dyDescent="0.3">
      <c r="B33" s="6"/>
      <c r="C33" s="8"/>
      <c r="D33" s="7"/>
      <c r="E33" s="8"/>
      <c r="F33" s="41" t="str">
        <f>IF(E33="","",IF(E33="No",VLOOKUP($C33,Sheet1!$B$5:$D$14,2,FALSE),IF(E33="Yes",(VLOOKUP($C33,Sheet1!$B$5:$D$14,2,FALSE)*1.3),"")))</f>
        <v/>
      </c>
      <c r="G33" s="9"/>
      <c r="H33" s="41" t="str">
        <f>IF($E33="","",IF($E33="No",VLOOKUP($C33,Sheet1!$B$5:$D$14,3,FALSE),IF($E33="Yes",(VLOOKUP($C33,Sheet1!$B$5:$D$14,3,FALSE)*1.3),"")))</f>
        <v/>
      </c>
      <c r="I33" s="10"/>
      <c r="J33" s="51"/>
    </row>
    <row r="34" spans="2:10" x14ac:dyDescent="0.3">
      <c r="B34" s="6"/>
      <c r="C34" s="8"/>
      <c r="D34" s="7"/>
      <c r="E34" s="8"/>
      <c r="F34" s="41" t="str">
        <f>IF(E34="","",IF(E34="No",VLOOKUP($C34,Sheet1!$B$5:$D$14,2,FALSE),IF(E34="Yes",(VLOOKUP($C34,Sheet1!$B$5:$D$14,2,FALSE)*1.3),"")))</f>
        <v/>
      </c>
      <c r="G34" s="9"/>
      <c r="H34" s="41" t="str">
        <f>IF($E34="","",IF($E34="No",VLOOKUP($C34,Sheet1!$B$5:$D$14,3,FALSE),IF($E34="Yes",(VLOOKUP($C34,Sheet1!$B$5:$D$14,3,FALSE)*1.3),"")))</f>
        <v/>
      </c>
      <c r="I34" s="10"/>
      <c r="J34" s="51"/>
    </row>
    <row r="35" spans="2:10" x14ac:dyDescent="0.3">
      <c r="B35" s="6"/>
      <c r="C35" s="8"/>
      <c r="D35" s="7"/>
      <c r="E35" s="8"/>
      <c r="F35" s="41" t="str">
        <f>IF(E35="","",IF(E35="No",VLOOKUP($C35,Sheet1!$B$5:$D$14,2,FALSE),IF(E35="Yes",(VLOOKUP($C35,Sheet1!$B$5:$D$14,2,FALSE)*1.3),"")))</f>
        <v/>
      </c>
      <c r="G35" s="9"/>
      <c r="H35" s="41" t="str">
        <f>IF($E35="","",IF($E35="No",VLOOKUP($C35,Sheet1!$B$5:$D$14,3,FALSE),IF($E35="Yes",(VLOOKUP($C35,Sheet1!$B$5:$D$14,3,FALSE)*1.3),"")))</f>
        <v/>
      </c>
      <c r="I35" s="10"/>
      <c r="J35" s="51"/>
    </row>
    <row r="36" spans="2:10" x14ac:dyDescent="0.3">
      <c r="B36" s="6"/>
      <c r="C36" s="8"/>
      <c r="D36" s="7"/>
      <c r="E36" s="8"/>
      <c r="F36" s="41" t="str">
        <f>IF(E36="","",IF(E36="No",VLOOKUP($C36,Sheet1!$B$5:$D$14,2,FALSE),IF(E36="Yes",(VLOOKUP($C36,Sheet1!$B$5:$D$14,2,FALSE)*1.3),"")))</f>
        <v/>
      </c>
      <c r="G36" s="9"/>
      <c r="H36" s="41" t="str">
        <f>IF($E36="","",IF($E36="No",VLOOKUP($C36,Sheet1!$B$5:$D$14,3,FALSE),IF($E36="Yes",(VLOOKUP($C36,Sheet1!$B$5:$D$14,3,FALSE)*1.3),"")))</f>
        <v/>
      </c>
      <c r="I36" s="10"/>
      <c r="J36" s="51"/>
    </row>
    <row r="37" spans="2:10" x14ac:dyDescent="0.3">
      <c r="B37" s="42" t="s">
        <v>58</v>
      </c>
      <c r="C37" s="14"/>
      <c r="D37" s="14"/>
      <c r="E37" s="14"/>
      <c r="F37" s="15"/>
      <c r="G37" s="15"/>
      <c r="H37" s="15"/>
      <c r="I37" s="15"/>
      <c r="J37" s="14"/>
    </row>
    <row r="38" spans="2:10" x14ac:dyDescent="0.3">
      <c r="B38" s="42"/>
      <c r="C38" s="14"/>
      <c r="D38" s="14"/>
      <c r="E38" s="14"/>
      <c r="F38" s="15"/>
      <c r="G38" s="15"/>
      <c r="H38" s="15"/>
      <c r="I38" s="15"/>
      <c r="J38" s="14"/>
    </row>
    <row r="39" spans="2:10" x14ac:dyDescent="0.3">
      <c r="B39" s="13" t="s">
        <v>47</v>
      </c>
      <c r="C39" s="14"/>
      <c r="D39" s="14"/>
      <c r="E39" s="14"/>
      <c r="F39" s="15"/>
      <c r="G39" s="15"/>
      <c r="H39" s="15"/>
      <c r="I39" s="15"/>
      <c r="J39" s="14"/>
    </row>
  </sheetData>
  <sheetProtection algorithmName="SHA-512" hashValue="LiVx8wuWdwBLafCDxlcwGYC7S4CejOHCY7zD46Hcb51jnmm7MHQbdlC7h61VVJgTMcBf7PVVOQFnFPAwEOxjxA==" saltValue="RTyj1ByEpq13y0wvaEqFkQ==" spinCount="100000" sheet="1" objects="1" scenarios="1"/>
  <mergeCells count="19">
    <mergeCell ref="B6:E6"/>
    <mergeCell ref="C7:E7"/>
    <mergeCell ref="F6:I6"/>
    <mergeCell ref="C8:E8"/>
    <mergeCell ref="C9:E9"/>
    <mergeCell ref="J12:J36"/>
    <mergeCell ref="J7:J10"/>
    <mergeCell ref="F12:G12"/>
    <mergeCell ref="H12:I12"/>
    <mergeCell ref="B12:B13"/>
    <mergeCell ref="G11:I11"/>
    <mergeCell ref="C10:E10"/>
    <mergeCell ref="D11:F11"/>
    <mergeCell ref="G3:H3"/>
    <mergeCell ref="G4:H4"/>
    <mergeCell ref="G5:H5"/>
    <mergeCell ref="F3:F5"/>
    <mergeCell ref="C4:E4"/>
    <mergeCell ref="C5:E5"/>
  </mergeCells>
  <conditionalFormatting sqref="H8">
    <cfRule type="containsText" dxfId="7" priority="5" operator="containsText" text="No">
      <formula>NOT(ISERROR(SEARCH("No",H8)))</formula>
    </cfRule>
    <cfRule type="containsText" dxfId="6" priority="6" operator="containsText" text="Yes">
      <formula>NOT(ISERROR(SEARCH("Yes",H8)))</formula>
    </cfRule>
  </conditionalFormatting>
  <conditionalFormatting sqref="H10">
    <cfRule type="containsText" dxfId="5" priority="7" operator="containsText" text="No">
      <formula>NOT(ISERROR(SEARCH("No",H10)))</formula>
    </cfRule>
    <cfRule type="containsText" dxfId="4" priority="8" operator="containsText" text="Yes">
      <formula>NOT(ISERROR(SEARCH("Yes",H10)))</formula>
    </cfRule>
  </conditionalFormatting>
  <conditionalFormatting sqref="I8">
    <cfRule type="cellIs" dxfId="3" priority="3" operator="equal">
      <formula>0</formula>
    </cfRule>
    <cfRule type="cellIs" dxfId="2" priority="4" operator="greaterThan">
      <formula>0</formula>
    </cfRule>
  </conditionalFormatting>
  <conditionalFormatting sqref="I10">
    <cfRule type="cellIs" dxfId="1" priority="1" operator="equal">
      <formula>0</formula>
    </cfRule>
    <cfRule type="cellIs" dxfId="0" priority="2" operator="greaterThan">
      <formula>0</formula>
    </cfRule>
  </conditionalFormatting>
  <pageMargins left="0.25" right="0.25" top="0.75" bottom="0.75" header="0.3" footer="0.3"/>
  <pageSetup scale="51"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0AE8548-DAAF-4B66-87BB-E93C966DE54E}">
          <x14:formula1>
            <xm:f>Sheet1!$B$5:$B$14</xm:f>
          </x14:formula1>
          <xm:sqref>C14:C36</xm:sqref>
        </x14:dataValidation>
        <x14:dataValidation type="list" allowBlank="1" showInputMessage="1" showErrorMessage="1" xr:uid="{8CE938D7-1356-42A8-ABCF-285EEF6E3351}">
          <x14:formula1>
            <xm:f>Sheet1!$E$5:$E$6</xm:f>
          </x14:formula1>
          <xm:sqref>E14:E36 C11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Compliance Form Calculator</vt:lpstr>
      <vt:lpstr>'Compliance Form Calculator'!Print_Area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Low Carbon Concrete Cement Design Compliance Form</dc:title>
  <dc:creator>Zanmiller, Alice</dc:creator>
  <cp:keywords>Low Carbon Concrete Code, Marin County, Cement Limit, Design Professional, Form</cp:keywords>
  <cp:lastModifiedBy>Shannan Young</cp:lastModifiedBy>
  <cp:lastPrinted>2024-03-15T21:30:53Z</cp:lastPrinted>
  <dcterms:created xsi:type="dcterms:W3CDTF">2023-08-18T21:37:48Z</dcterms:created>
  <dcterms:modified xsi:type="dcterms:W3CDTF">2024-12-11T19:11:50Z</dcterms:modified>
</cp:coreProperties>
</file>